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Municipales\2023058930018 - Acueducto José Oliveros Yondó\Documentos aprobación ajuste - 2023058930018\"/>
    </mc:Choice>
  </mc:AlternateContent>
  <xr:revisionPtr revIDLastSave="0" documentId="8_{BB6751B9-FC1C-4D27-8FFF-5CE56304743D}" xr6:coauthVersionLast="47" xr6:coauthVersionMax="47" xr10:uidLastSave="{00000000-0000-0000-0000-000000000000}"/>
  <bookViews>
    <workbookView xWindow="-98" yWindow="-98" windowWidth="21795" windowHeight="12975" xr2:uid="{93702BDD-6CBE-4998-AA12-EDD8169D064D}"/>
  </bookViews>
  <sheets>
    <sheet name="Hoja2" sheetId="1" r:id="rId1"/>
  </sheets>
  <definedNames>
    <definedName name="_xlnm.Print_Area" localSheetId="0">Hoja2!$A$1:$D$65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9" i="1"/>
  <c r="E32" i="1" l="1"/>
  <c r="A38" i="1"/>
  <c r="C39" i="1" s="1"/>
  <c r="C33" i="1" l="1"/>
  <c r="D32" i="1"/>
</calcChain>
</file>

<file path=xl/sharedStrings.xml><?xml version="1.0" encoding="utf-8"?>
<sst xmlns="http://schemas.openxmlformats.org/spreadsheetml/2006/main" count="42" uniqueCount="42">
  <si>
    <t>PORCENTAJE DE EJECUCIÓN FINANCIERA</t>
  </si>
  <si>
    <t>BALANCE DE EJECUCIÓN FÍSICA</t>
  </si>
  <si>
    <t>PORCENTAJE DE EJECUCIÓN FÍSICA</t>
  </si>
  <si>
    <t>TOTAL</t>
  </si>
  <si>
    <t>Actividad</t>
  </si>
  <si>
    <t>No</t>
  </si>
  <si>
    <t>Costo programado GESPROY</t>
  </si>
  <si>
    <t>Costo ejecutado GESPROY</t>
  </si>
  <si>
    <t>BALANCE DE EJECUCIÓN FINANCIERA</t>
  </si>
  <si>
    <t>Valor total programado en GESPROY</t>
  </si>
  <si>
    <t>Valor cobrado a la fecha</t>
  </si>
  <si>
    <r>
      <rPr>
        <b/>
        <sz val="10"/>
        <color rgb="FF000000"/>
        <rFont val="Arial Narrow"/>
        <family val="2"/>
      </rPr>
      <t>BALANCE FÍSICO - FINANCIERO</t>
    </r>
    <r>
      <rPr>
        <sz val="10"/>
        <color rgb="FF000000"/>
        <rFont val="Arial Narrow"/>
        <family val="2"/>
      </rPr>
      <t xml:space="preserve">
PROYECTO: "CONSTRUCCIÓN DE ACUEDUCTO Y ALCANTARILLADO, OBRAS DE ADECUACIÓN PARA LA DOTACIÓN DE SERVICIOS PÚBLICOS Y DESARROLLO URBANÍSTICO EN EL BARRIO JOSÉ DOMINGO OLIVEROS DEL MUNICIPIO DE YONDÓ"</t>
    </r>
  </si>
  <si>
    <t>ALCANTARILLADOS CONSTRUIDOS</t>
  </si>
  <si>
    <t>Realizar obras preliminares, control de mitigación de terraplenes</t>
  </si>
  <si>
    <t>Realizar obras preliminares para el tramo colector de aguas residuales</t>
  </si>
  <si>
    <t>Ejecutar demoliciones para el tramo colector de aguas residuales</t>
  </si>
  <si>
    <t>Realizar excavaciones y llenos para el tramo colector de aguas residuales</t>
  </si>
  <si>
    <t>Ejecutar obras en concreto y acero para el tramo colector de aguas residuales</t>
  </si>
  <si>
    <t>Suministrar e instalar tuberias valvulas y accesorios para el tramo colector de aguas residuales</t>
  </si>
  <si>
    <t>Construir estación de bombeo para el tramo colector de aguas residuales</t>
  </si>
  <si>
    <t>Construir tanque de succión para el sistema de bombeo del tramo colector de aguas residuales</t>
  </si>
  <si>
    <t>Realizar obras preliminares para el tramo colector de aguas lluvias</t>
  </si>
  <si>
    <t>Ejecutar demoliciones para el tramo colector de aguas lluvias</t>
  </si>
  <si>
    <t>Realizar excavaciones y llenos para el tramo colector de aguas lluvias</t>
  </si>
  <si>
    <t>Ejecutar obras en concreto y acero para el tramo colector de aguas lluvias</t>
  </si>
  <si>
    <t>Suministrar e instalar tuberias valvulas y accesorios para el tramo colector de aguas lluvias</t>
  </si>
  <si>
    <t>Ejecutar PMA</t>
  </si>
  <si>
    <t>Ejecutar PMT</t>
  </si>
  <si>
    <t>Realizar interventoría</t>
  </si>
  <si>
    <t>Realizar apoyo a la supervisión</t>
  </si>
  <si>
    <t>Realizar actividades preliminares para red matriz de acueducto</t>
  </si>
  <si>
    <t>Ejecutar demoliciones para red matriz de acueducto</t>
  </si>
  <si>
    <t>Realizar excavaciones y llenos para red matriz de acueducto</t>
  </si>
  <si>
    <t>Ejecutar obras en concreto y acero para red matriz de acueducto</t>
  </si>
  <si>
    <t>Suministrar e instalar tuberias valvulas y accesorios para red matriz de acueducto</t>
  </si>
  <si>
    <t>ACUEDUCTOS CONSTRUIDOS</t>
  </si>
  <si>
    <t xml:space="preserve">JOSE DIEGO MUÑOZ RESTREPO </t>
  </si>
  <si>
    <t>Representante de ESTUDIO URBANO ARQUITECTURA + URBANISMO S.A.S</t>
  </si>
  <si>
    <t>Interventoría</t>
  </si>
  <si>
    <t xml:space="preserve">EVARISTO ANTONIO FLOREZ OLIVERA </t>
  </si>
  <si>
    <t>Gerente Aguas &amp; Aseo de Yondó S.A E.S.P</t>
  </si>
  <si>
    <t>Ejecutor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</si>
</sst>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44" fontId="3" fillId="0" borderId="3" xfId="1" applyFont="1" applyBorder="1" applyAlignment="1">
      <alignment horizontal="left" vertical="top"/>
    </xf>
    <xf numFmtId="44" fontId="3" fillId="0" borderId="3" xfId="0" applyNumberFormat="1" applyFont="1" applyBorder="1" applyAlignment="1">
      <alignment horizontal="left" vertical="top"/>
    </xf>
    <xf numFmtId="44" fontId="2" fillId="0" borderId="3" xfId="1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4" fontId="2" fillId="0" borderId="3" xfId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 wrapText="1"/>
    </xf>
    <xf numFmtId="44" fontId="3" fillId="4" borderId="3" xfId="1" applyFont="1" applyFill="1" applyBorder="1" applyAlignment="1">
      <alignment horizontal="center" vertical="center" wrapText="1"/>
    </xf>
    <xf numFmtId="44" fontId="3" fillId="4" borderId="3" xfId="1" applyFont="1" applyFill="1" applyBorder="1" applyAlignment="1">
      <alignment horizontal="left" vertical="top"/>
    </xf>
    <xf numFmtId="44" fontId="0" fillId="0" borderId="0" xfId="1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0" fontId="3" fillId="2" borderId="2" xfId="2" applyNumberFormat="1" applyFont="1" applyFill="1" applyBorder="1" applyAlignment="1">
      <alignment horizontal="center" vertical="top"/>
    </xf>
    <xf numFmtId="10" fontId="3" fillId="2" borderId="1" xfId="2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44" fontId="2" fillId="0" borderId="3" xfId="1" applyFont="1" applyBorder="1" applyAlignment="1">
      <alignment horizontal="center" vertical="top"/>
    </xf>
    <xf numFmtId="8" fontId="2" fillId="0" borderId="3" xfId="1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</xdr:colOff>
      <xdr:row>60</xdr:row>
      <xdr:rowOff>0</xdr:rowOff>
    </xdr:from>
    <xdr:to>
      <xdr:col>1</xdr:col>
      <xdr:colOff>1543050</xdr:colOff>
      <xdr:row>60</xdr:row>
      <xdr:rowOff>1905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41A29F7-D4BF-4DCE-952A-5E193A247BA1}"/>
            </a:ext>
          </a:extLst>
        </xdr:cNvPr>
        <xdr:cNvCxnSpPr/>
      </xdr:nvCxnSpPr>
      <xdr:spPr>
        <a:xfrm flipV="1">
          <a:off x="20955" y="6343650"/>
          <a:ext cx="1556385" cy="190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</xdr:colOff>
      <xdr:row>60</xdr:row>
      <xdr:rowOff>0</xdr:rowOff>
    </xdr:from>
    <xdr:to>
      <xdr:col>3</xdr:col>
      <xdr:colOff>691515</xdr:colOff>
      <xdr:row>60</xdr:row>
      <xdr:rowOff>1905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3077B12-6D87-4C6C-A6EA-69BFD1691115}"/>
            </a:ext>
          </a:extLst>
        </xdr:cNvPr>
        <xdr:cNvCxnSpPr/>
      </xdr:nvCxnSpPr>
      <xdr:spPr>
        <a:xfrm flipV="1">
          <a:off x="1583055" y="6343650"/>
          <a:ext cx="1482090" cy="190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320040</xdr:colOff>
      <xdr:row>39</xdr:row>
      <xdr:rowOff>160020</xdr:rowOff>
    </xdr:from>
    <xdr:to>
      <xdr:col>3</xdr:col>
      <xdr:colOff>487680</xdr:colOff>
      <xdr:row>55</xdr:row>
      <xdr:rowOff>147441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A63176-76A5-8801-40C2-F5F35BC60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7833360"/>
          <a:ext cx="5273040" cy="2730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5B73-D7C7-443A-8CF3-212E55B0F473}">
  <dimension ref="A1:G63"/>
  <sheetViews>
    <sheetView tabSelected="1" view="pageBreakPreview" zoomScaleNormal="100" zoomScaleSheetLayoutView="100" workbookViewId="0">
      <selection activeCell="G49" sqref="G49"/>
    </sheetView>
  </sheetViews>
  <sheetFormatPr baseColWidth="10" defaultColWidth="11.5703125" defaultRowHeight="13.15" x14ac:dyDescent="0.4"/>
  <cols>
    <col min="1" max="1" width="5" style="1" customWidth="1"/>
    <col min="2" max="2" width="57.5703125" style="1" customWidth="1"/>
    <col min="3" max="3" width="16.85546875" style="1" bestFit="1" customWidth="1"/>
    <col min="4" max="4" width="18.140625" style="1" customWidth="1"/>
    <col min="5" max="5" width="17.640625" style="1" hidden="1" customWidth="1"/>
    <col min="6" max="6" width="16.2109375" style="1" bestFit="1" customWidth="1"/>
    <col min="7" max="7" width="18.78515625" style="1" customWidth="1"/>
    <col min="8" max="16384" width="11.5703125" style="1"/>
  </cols>
  <sheetData>
    <row r="1" spans="1:7" x14ac:dyDescent="0.4">
      <c r="A1" s="29" t="s">
        <v>11</v>
      </c>
      <c r="B1" s="30"/>
      <c r="C1" s="30"/>
      <c r="D1" s="30"/>
    </row>
    <row r="2" spans="1:7" x14ac:dyDescent="0.4">
      <c r="A2" s="30"/>
      <c r="B2" s="30"/>
      <c r="C2" s="30"/>
      <c r="D2" s="30"/>
    </row>
    <row r="3" spans="1:7" x14ac:dyDescent="0.4">
      <c r="A3" s="30"/>
      <c r="B3" s="30"/>
      <c r="C3" s="30"/>
      <c r="D3" s="30"/>
    </row>
    <row r="4" spans="1:7" x14ac:dyDescent="0.4">
      <c r="A4" s="30"/>
      <c r="B4" s="30"/>
      <c r="C4" s="30"/>
      <c r="D4" s="30"/>
    </row>
    <row r="6" spans="1:7" x14ac:dyDescent="0.4">
      <c r="A6" s="24" t="s">
        <v>1</v>
      </c>
      <c r="B6" s="24"/>
      <c r="C6" s="24"/>
      <c r="D6" s="24"/>
    </row>
    <row r="7" spans="1:7" ht="25.5" x14ac:dyDescent="0.4">
      <c r="A7" s="8" t="s">
        <v>5</v>
      </c>
      <c r="B7" s="8" t="s">
        <v>4</v>
      </c>
      <c r="C7" s="10" t="s">
        <v>6</v>
      </c>
      <c r="D7" s="10" t="s">
        <v>7</v>
      </c>
    </row>
    <row r="8" spans="1:7" x14ac:dyDescent="0.4">
      <c r="A8" s="13"/>
      <c r="B8" s="14" t="s">
        <v>12</v>
      </c>
      <c r="C8" s="15"/>
      <c r="D8" s="16"/>
    </row>
    <row r="9" spans="1:7" x14ac:dyDescent="0.4">
      <c r="A9" s="9"/>
      <c r="B9" s="11" t="s">
        <v>13</v>
      </c>
      <c r="C9" s="12">
        <v>5791413043.0500002</v>
      </c>
      <c r="D9" s="7">
        <v>5750471144</v>
      </c>
      <c r="E9" s="17">
        <f t="shared" ref="E9:E31" si="0">+IF(D9&gt;C9,C9,D9)</f>
        <v>5750471144</v>
      </c>
      <c r="G9" s="17"/>
    </row>
    <row r="10" spans="1:7" x14ac:dyDescent="0.4">
      <c r="A10" s="9"/>
      <c r="B10" s="11" t="s">
        <v>14</v>
      </c>
      <c r="C10" s="12">
        <v>29546999.940000001</v>
      </c>
      <c r="D10" s="7"/>
      <c r="E10" s="17">
        <f t="shared" si="0"/>
        <v>0</v>
      </c>
      <c r="G10" s="17"/>
    </row>
    <row r="11" spans="1:7" x14ac:dyDescent="0.4">
      <c r="A11" s="4"/>
      <c r="B11" s="11" t="s">
        <v>15</v>
      </c>
      <c r="C11" s="12">
        <v>2012432.27</v>
      </c>
      <c r="D11" s="7"/>
      <c r="E11" s="17">
        <f t="shared" si="0"/>
        <v>0</v>
      </c>
      <c r="G11" s="17"/>
    </row>
    <row r="12" spans="1:7" x14ac:dyDescent="0.4">
      <c r="A12" s="4"/>
      <c r="B12" s="11" t="s">
        <v>16</v>
      </c>
      <c r="C12" s="12">
        <v>88150023.230000004</v>
      </c>
      <c r="D12" s="7"/>
      <c r="E12" s="17">
        <f t="shared" si="0"/>
        <v>0</v>
      </c>
      <c r="G12" s="17"/>
    </row>
    <row r="13" spans="1:7" x14ac:dyDescent="0.4">
      <c r="A13" s="4"/>
      <c r="B13" s="11" t="s">
        <v>17</v>
      </c>
      <c r="C13" s="12">
        <v>339304252.56999999</v>
      </c>
      <c r="D13" s="7"/>
      <c r="E13" s="17">
        <f t="shared" si="0"/>
        <v>0</v>
      </c>
      <c r="G13" s="17"/>
    </row>
    <row r="14" spans="1:7" ht="25.5" x14ac:dyDescent="0.4">
      <c r="A14" s="4"/>
      <c r="B14" s="11" t="s">
        <v>18</v>
      </c>
      <c r="C14" s="12">
        <v>297393211.70999998</v>
      </c>
      <c r="D14" s="7"/>
      <c r="E14" s="17">
        <f t="shared" si="0"/>
        <v>0</v>
      </c>
      <c r="G14" s="17"/>
    </row>
    <row r="15" spans="1:7" x14ac:dyDescent="0.4">
      <c r="A15" s="4"/>
      <c r="B15" s="11" t="s">
        <v>19</v>
      </c>
      <c r="C15" s="12">
        <v>82408626.950000003</v>
      </c>
      <c r="D15" s="7"/>
      <c r="E15" s="17">
        <f t="shared" si="0"/>
        <v>0</v>
      </c>
      <c r="G15" s="17"/>
    </row>
    <row r="16" spans="1:7" ht="25.5" x14ac:dyDescent="0.4">
      <c r="A16" s="4"/>
      <c r="B16" s="11" t="s">
        <v>20</v>
      </c>
      <c r="C16" s="12">
        <v>124976685.25</v>
      </c>
      <c r="D16" s="7"/>
      <c r="E16" s="17">
        <f t="shared" si="0"/>
        <v>0</v>
      </c>
      <c r="G16" s="17"/>
    </row>
    <row r="17" spans="1:7" x14ac:dyDescent="0.4">
      <c r="A17" s="4"/>
      <c r="B17" s="11" t="s">
        <v>21</v>
      </c>
      <c r="C17" s="12">
        <v>3426724.92</v>
      </c>
      <c r="D17" s="7"/>
      <c r="E17" s="17">
        <f t="shared" si="0"/>
        <v>0</v>
      </c>
      <c r="G17" s="17"/>
    </row>
    <row r="18" spans="1:7" x14ac:dyDescent="0.4">
      <c r="A18" s="4"/>
      <c r="B18" s="11" t="s">
        <v>22</v>
      </c>
      <c r="C18" s="12">
        <v>1890503.57</v>
      </c>
      <c r="D18" s="7"/>
      <c r="E18" s="17">
        <f t="shared" si="0"/>
        <v>0</v>
      </c>
      <c r="G18" s="17"/>
    </row>
    <row r="19" spans="1:7" x14ac:dyDescent="0.4">
      <c r="A19" s="4"/>
      <c r="B19" s="11" t="s">
        <v>23</v>
      </c>
      <c r="C19" s="12">
        <v>38014076.619999997</v>
      </c>
      <c r="D19" s="7"/>
      <c r="E19" s="17">
        <f t="shared" si="0"/>
        <v>0</v>
      </c>
      <c r="G19" s="17"/>
    </row>
    <row r="20" spans="1:7" x14ac:dyDescent="0.4">
      <c r="A20" s="4"/>
      <c r="B20" s="11" t="s">
        <v>24</v>
      </c>
      <c r="C20" s="12">
        <v>430263103.75999999</v>
      </c>
      <c r="D20" s="7"/>
      <c r="E20" s="17">
        <f t="shared" si="0"/>
        <v>0</v>
      </c>
      <c r="G20" s="17"/>
    </row>
    <row r="21" spans="1:7" ht="25.5" x14ac:dyDescent="0.4">
      <c r="A21" s="4"/>
      <c r="B21" s="11" t="s">
        <v>25</v>
      </c>
      <c r="C21" s="12">
        <v>1483475731.27</v>
      </c>
      <c r="D21" s="7"/>
      <c r="E21" s="17">
        <f t="shared" si="0"/>
        <v>0</v>
      </c>
      <c r="G21" s="17"/>
    </row>
    <row r="22" spans="1:7" x14ac:dyDescent="0.4">
      <c r="A22" s="4"/>
      <c r="B22" s="11" t="s">
        <v>26</v>
      </c>
      <c r="C22" s="12">
        <v>92417013</v>
      </c>
      <c r="D22" s="7">
        <v>58444731</v>
      </c>
      <c r="E22" s="17">
        <f t="shared" si="0"/>
        <v>58444731</v>
      </c>
      <c r="G22" s="17"/>
    </row>
    <row r="23" spans="1:7" x14ac:dyDescent="0.4">
      <c r="A23" s="4"/>
      <c r="B23" s="11" t="s">
        <v>27</v>
      </c>
      <c r="C23" s="12">
        <v>23503334</v>
      </c>
      <c r="D23" s="7">
        <v>11751667</v>
      </c>
      <c r="E23" s="17">
        <f t="shared" si="0"/>
        <v>11751667</v>
      </c>
      <c r="G23" s="17"/>
    </row>
    <row r="24" spans="1:7" x14ac:dyDescent="0.4">
      <c r="A24" s="4"/>
      <c r="B24" s="11" t="s">
        <v>28</v>
      </c>
      <c r="C24" s="12">
        <v>530775105</v>
      </c>
      <c r="D24" s="7">
        <v>411000000</v>
      </c>
      <c r="E24" s="17">
        <f t="shared" si="0"/>
        <v>411000000</v>
      </c>
      <c r="G24" s="17"/>
    </row>
    <row r="25" spans="1:7" x14ac:dyDescent="0.4">
      <c r="A25" s="4"/>
      <c r="B25" s="11" t="s">
        <v>29</v>
      </c>
      <c r="C25" s="12">
        <v>84000000</v>
      </c>
      <c r="D25" s="7">
        <v>59333334</v>
      </c>
      <c r="E25" s="17">
        <f t="shared" si="0"/>
        <v>59333334</v>
      </c>
      <c r="G25" s="17"/>
    </row>
    <row r="26" spans="1:7" x14ac:dyDescent="0.4">
      <c r="A26" s="13"/>
      <c r="B26" s="14" t="s">
        <v>35</v>
      </c>
      <c r="C26" s="15"/>
      <c r="D26" s="16"/>
      <c r="E26" s="17">
        <f t="shared" si="0"/>
        <v>0</v>
      </c>
      <c r="G26" s="17"/>
    </row>
    <row r="27" spans="1:7" x14ac:dyDescent="0.4">
      <c r="A27" s="4"/>
      <c r="B27" s="11" t="s">
        <v>30</v>
      </c>
      <c r="C27" s="12">
        <v>1713362.46</v>
      </c>
      <c r="D27" s="7"/>
      <c r="E27" s="17">
        <f t="shared" si="0"/>
        <v>0</v>
      </c>
      <c r="G27" s="17"/>
    </row>
    <row r="28" spans="1:7" x14ac:dyDescent="0.4">
      <c r="A28" s="4"/>
      <c r="B28" s="11" t="s">
        <v>31</v>
      </c>
      <c r="C28" s="12">
        <v>409925.28</v>
      </c>
      <c r="D28" s="7"/>
      <c r="E28" s="17">
        <f t="shared" si="0"/>
        <v>0</v>
      </c>
      <c r="G28" s="17"/>
    </row>
    <row r="29" spans="1:7" x14ac:dyDescent="0.4">
      <c r="A29" s="4"/>
      <c r="B29" s="11" t="s">
        <v>32</v>
      </c>
      <c r="C29" s="12">
        <v>117545297.90000001</v>
      </c>
      <c r="D29" s="7"/>
      <c r="E29" s="17">
        <f t="shared" si="0"/>
        <v>0</v>
      </c>
      <c r="G29" s="17"/>
    </row>
    <row r="30" spans="1:7" x14ac:dyDescent="0.4">
      <c r="A30" s="4"/>
      <c r="B30" s="11" t="s">
        <v>33</v>
      </c>
      <c r="C30" s="12">
        <v>8641987.3699999992</v>
      </c>
      <c r="D30" s="7"/>
      <c r="E30" s="17">
        <f t="shared" si="0"/>
        <v>0</v>
      </c>
      <c r="G30" s="17"/>
    </row>
    <row r="31" spans="1:7" x14ac:dyDescent="0.4">
      <c r="A31" s="4"/>
      <c r="B31" s="11" t="s">
        <v>34</v>
      </c>
      <c r="C31" s="12">
        <v>397372844.88</v>
      </c>
      <c r="D31" s="7"/>
      <c r="E31" s="17">
        <f t="shared" si="0"/>
        <v>0</v>
      </c>
      <c r="G31" s="17"/>
    </row>
    <row r="32" spans="1:7" x14ac:dyDescent="0.4">
      <c r="A32" s="28" t="s">
        <v>3</v>
      </c>
      <c r="B32" s="28"/>
      <c r="C32" s="6">
        <f>SUM(C8:C31)</f>
        <v>9968654284.9999981</v>
      </c>
      <c r="D32" s="5">
        <f>SUM(D8:D31)</f>
        <v>6291000876</v>
      </c>
      <c r="E32" s="17">
        <f>+SUM(E9:E31)</f>
        <v>6291000876</v>
      </c>
      <c r="G32" s="17"/>
    </row>
    <row r="33" spans="1:4" x14ac:dyDescent="0.4">
      <c r="A33" s="20" t="s">
        <v>2</v>
      </c>
      <c r="B33" s="21"/>
      <c r="C33" s="22">
        <f>+E32/C32</f>
        <v>0.63107824748884866</v>
      </c>
      <c r="D33" s="23"/>
    </row>
    <row r="34" spans="1:4" x14ac:dyDescent="0.4">
      <c r="A34" s="2"/>
      <c r="B34" s="2"/>
      <c r="C34" s="2"/>
      <c r="D34" s="2"/>
    </row>
    <row r="35" spans="1:4" x14ac:dyDescent="0.4">
      <c r="A35" s="2"/>
      <c r="B35" s="2"/>
      <c r="C35" s="2"/>
      <c r="D35" s="2"/>
    </row>
    <row r="36" spans="1:4" x14ac:dyDescent="0.4">
      <c r="A36" s="24" t="s">
        <v>8</v>
      </c>
      <c r="B36" s="24"/>
      <c r="C36" s="24"/>
      <c r="D36" s="24"/>
    </row>
    <row r="37" spans="1:4" x14ac:dyDescent="0.4">
      <c r="A37" s="25" t="s">
        <v>9</v>
      </c>
      <c r="B37" s="25"/>
      <c r="C37" s="25" t="s">
        <v>10</v>
      </c>
      <c r="D37" s="25"/>
    </row>
    <row r="38" spans="1:4" x14ac:dyDescent="0.4">
      <c r="A38" s="26">
        <f>+C32</f>
        <v>9968654284.9999981</v>
      </c>
      <c r="B38" s="26"/>
      <c r="C38" s="27">
        <v>6347362069.9899998</v>
      </c>
      <c r="D38" s="26"/>
    </row>
    <row r="39" spans="1:4" x14ac:dyDescent="0.4">
      <c r="A39" s="20" t="s">
        <v>0</v>
      </c>
      <c r="B39" s="21"/>
      <c r="C39" s="22">
        <f>+C38/A38</f>
        <v>0.63673208925912717</v>
      </c>
      <c r="D39" s="23"/>
    </row>
    <row r="40" spans="1:4" x14ac:dyDescent="0.4">
      <c r="A40" s="2"/>
      <c r="B40" s="2"/>
      <c r="C40" s="2"/>
      <c r="D40" s="2"/>
    </row>
    <row r="41" spans="1:4" x14ac:dyDescent="0.4">
      <c r="A41" s="2"/>
      <c r="B41" s="2"/>
      <c r="C41" s="2"/>
      <c r="D41" s="2"/>
    </row>
    <row r="42" spans="1:4" x14ac:dyDescent="0.4">
      <c r="A42" s="2"/>
      <c r="B42" s="2"/>
      <c r="C42" s="2"/>
      <c r="D42" s="2"/>
    </row>
    <row r="43" spans="1:4" x14ac:dyDescent="0.4">
      <c r="A43" s="2"/>
      <c r="B43" s="2"/>
      <c r="C43" s="2"/>
      <c r="D43" s="2"/>
    </row>
    <row r="44" spans="1:4" x14ac:dyDescent="0.4">
      <c r="A44" s="2"/>
      <c r="B44" s="2"/>
      <c r="C44" s="2"/>
      <c r="D44" s="2"/>
    </row>
    <row r="48" spans="1:4" x14ac:dyDescent="0.4">
      <c r="A48" s="3"/>
      <c r="B48" s="3"/>
      <c r="C48" s="2"/>
      <c r="D48" s="2"/>
    </row>
    <row r="49" spans="1:4" x14ac:dyDescent="0.4">
      <c r="A49" s="2"/>
      <c r="B49" s="2"/>
      <c r="C49" s="2"/>
      <c r="D49" s="2"/>
    </row>
    <row r="50" spans="1:4" x14ac:dyDescent="0.4">
      <c r="A50" s="2"/>
      <c r="B50" s="2"/>
      <c r="C50" s="2"/>
      <c r="D50" s="2"/>
    </row>
    <row r="61" spans="1:4" x14ac:dyDescent="0.4">
      <c r="A61" s="18" t="s">
        <v>36</v>
      </c>
      <c r="B61" s="2"/>
      <c r="C61" s="3" t="s">
        <v>39</v>
      </c>
      <c r="D61" s="2"/>
    </row>
    <row r="62" spans="1:4" x14ac:dyDescent="0.4">
      <c r="A62" s="18" t="s">
        <v>37</v>
      </c>
      <c r="B62" s="3"/>
      <c r="C62" s="3" t="s">
        <v>40</v>
      </c>
      <c r="D62" s="2"/>
    </row>
    <row r="63" spans="1:4" x14ac:dyDescent="0.35">
      <c r="A63" s="19" t="s">
        <v>38</v>
      </c>
      <c r="B63" s="3"/>
      <c r="C63" s="3" t="s">
        <v>41</v>
      </c>
      <c r="D63" s="2"/>
    </row>
  </sheetData>
  <mergeCells count="12">
    <mergeCell ref="A32:B32"/>
    <mergeCell ref="A1:D4"/>
    <mergeCell ref="A6:D6"/>
    <mergeCell ref="A33:B33"/>
    <mergeCell ref="C33:D33"/>
    <mergeCell ref="A39:B39"/>
    <mergeCell ref="C39:D39"/>
    <mergeCell ref="A36:D36"/>
    <mergeCell ref="A37:B37"/>
    <mergeCell ref="C37:D37"/>
    <mergeCell ref="A38:B38"/>
    <mergeCell ref="C38:D38"/>
  </mergeCells>
  <printOptions horizontalCentered="1"/>
  <pageMargins left="0.70866141732283472" right="0.70866141732283472" top="0.74803149606299213" bottom="0.74803149606299213" header="0.31496062992125984" footer="0.31496062992125984"/>
  <pageSetup scale="7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Daniela Duque G</cp:lastModifiedBy>
  <cp:lastPrinted>2024-09-12T21:27:29Z</cp:lastPrinted>
  <dcterms:created xsi:type="dcterms:W3CDTF">2024-06-07T23:10:37Z</dcterms:created>
  <dcterms:modified xsi:type="dcterms:W3CDTF">2025-02-06T18:26:24Z</dcterms:modified>
</cp:coreProperties>
</file>